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Юлия\VoIP\Тендер\2015\7045 Гранд Смета\"/>
    </mc:Choice>
  </mc:AlternateContent>
  <bookViews>
    <workbookView xWindow="240" yWindow="30" windowWidth="19980" windowHeight="10110"/>
  </bookViews>
  <sheets>
    <sheet name="Лист1" sheetId="1" r:id="rId1"/>
    <sheet name="XLR_NoRangeSheet" sheetId="2" state="veryHidden" r:id="rId2"/>
  </sheets>
  <definedNames>
    <definedName name="Query1">Лист1!$A$7:$Q$11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Лист1!$A$17:$Q$17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D25" i="1" l="1"/>
  <c r="N10" i="1" l="1"/>
  <c r="N9" i="1"/>
  <c r="N8" i="1"/>
  <c r="N7" i="1"/>
  <c r="N11" i="1" s="1"/>
  <c r="B5" i="2" l="1"/>
  <c r="D26" i="1"/>
  <c r="E21" i="1"/>
  <c r="E20" i="1"/>
</calcChain>
</file>

<file path=xl/sharedStrings.xml><?xml version="1.0" encoding="utf-8"?>
<sst xmlns="http://schemas.openxmlformats.org/spreadsheetml/2006/main" count="68" uniqueCount="57">
  <si>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</si>
  <si>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</si>
  <si>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</si>
  <si>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</si>
  <si>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</si>
  <si>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</si>
  <si>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</si>
  <si>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</si>
  <si>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</si>
  <si>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</si>
  <si>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</si>
  <si>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</si>
  <si>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Исполнитель:</t>
  </si>
  <si>
    <t>тел.</t>
  </si>
  <si>
    <t>эл.почта</t>
  </si>
  <si>
    <t>Eд.изм</t>
  </si>
  <si>
    <t>Количество</t>
  </si>
  <si>
    <t>1 кв.</t>
  </si>
  <si>
    <t>2 кв.</t>
  </si>
  <si>
    <t>3 кв.</t>
  </si>
  <si>
    <t>4 кв.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</si>
  <si>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</si>
  <si>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</si>
  <si>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</si>
  <si>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Приложение 1</t>
  </si>
  <si>
    <t>Итого</t>
  </si>
  <si>
    <t>Наименование товара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</si>
  <si>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</si>
  <si>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</si>
  <si>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</si>
  <si>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Срок службы</t>
  </si>
  <si>
    <t>не менее 25 лет</t>
  </si>
  <si>
    <t>Ном. Номер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</si>
  <si>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</si>
  <si>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</si>
  <si>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</si>
  <si>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</si>
  <si>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г. Уфа, ул. Ленина 32</t>
  </si>
  <si>
    <t>Приобретение лицензий "Гранд-Смета" (Prof, Флеш)</t>
  </si>
  <si>
    <t>Тимилова И.А., тел. (347)221-54-73, эл.почта:</t>
  </si>
  <si>
    <t>(347)221-54-73</t>
  </si>
  <si>
    <t/>
  </si>
  <si>
    <t>Киржаев Д.В. (347)-221-5423</t>
  </si>
  <si>
    <t>31.01.2015</t>
  </si>
  <si>
    <t>Титлин Лев Сергеевич</t>
  </si>
  <si>
    <t>(347)221-54-71</t>
  </si>
  <si>
    <t>шт</t>
  </si>
  <si>
    <t>1 Гарантийные обязательства - 12 месяцев</t>
  </si>
  <si>
    <t>ПК "ГРАНД-Смета" версия "Флеш" на одно рабочее место</t>
  </si>
  <si>
    <t xml:space="preserve">Обновление версии ПК «ГРАНД-Смета», версия «Prof»/«Флеш» на одно рабочее место </t>
  </si>
  <si>
    <t>ПК «ГРАНД-Смета», версия «Prof»  на одно рабочее место с базовым комплектом нормативно-справочной информации</t>
  </si>
  <si>
    <t>Право на использование базы данных «Территориальные единичные расценки (ТЕР) по субъектам Российской Федерации в формате ПК «ГРАНД-Смета». Республика Башкортостан». Свидетельство о государственной регистрации № 2010620566 (одно место) редакция 201 4г</t>
  </si>
  <si>
    <t>1</t>
  </si>
  <si>
    <t>3</t>
  </si>
  <si>
    <t>27</t>
  </si>
  <si>
    <t>Предельная стоимость лота составляет 593640  руб. (НДС не облагается)</t>
  </si>
  <si>
    <t>Titlin@rums.bashtel.ru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</si>
</sst>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_р_.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 applyNumberFormat="0" applyFill="0" applyBorder="0" applyAlignment="0" applyProtection="0"/>
  </cellStyleXfs>
  <cellXfs count="5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left" vertical="top"/>
    </xf>
    <xf numFmtId="165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2" xfId="0" applyBorder="1" applyAlignment="1">
      <alignment vertical="top" wrapText="1"/>
    </xf>
    <xf numFmtId="0" fontId="0" fillId="0" borderId="2" xfId="0" applyBorder="1"/>
    <xf numFmtId="0" fontId="0" fillId="0" borderId="1" xfId="0" applyBorder="1"/>
    <xf numFmtId="0" fontId="2" fillId="0" borderId="0" xfId="0" applyFont="1"/>
    <xf numFmtId="0" fontId="0" fillId="0" borderId="0" xfId="0" applyAlignment="1">
      <alignment horizontal="right"/>
    </xf>
    <xf numFmtId="0" fontId="0" fillId="0" borderId="3" xfId="0" applyBorder="1"/>
    <xf numFmtId="0" fontId="0" fillId="0" borderId="4" xfId="0" applyBorder="1"/>
    <xf numFmtId="0" fontId="0" fillId="0" borderId="4" xfId="0" applyBorder="1" applyAlignment="1">
      <alignment vertical="top" wrapText="1"/>
    </xf>
    <xf numFmtId="0" fontId="0" fillId="0" borderId="0" xfId="0" applyBorder="1"/>
    <xf numFmtId="49" fontId="0" fillId="0" borderId="1" xfId="0" applyNumberForma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center"/>
    </xf>
    <xf numFmtId="0" fontId="0" fillId="0" borderId="0" xfId="0" applyFill="1" applyAlignment="1"/>
    <xf numFmtId="0" fontId="0" fillId="0" borderId="0" xfId="0" applyFill="1" applyBorder="1" applyAlignment="1"/>
    <xf numFmtId="0" fontId="0" fillId="0" borderId="0" xfId="0" quotePrefix="1"/>
    <xf numFmtId="49" fontId="0" fillId="0" borderId="0" xfId="0" applyNumberFormat="1"/>
    <xf numFmtId="165" fontId="0" fillId="0" borderId="1" xfId="0" applyNumberFormat="1" applyBorder="1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3" fillId="0" borderId="10" xfId="0" applyFont="1" applyBorder="1" applyAlignment="1">
      <alignment horizontal="center" vertical="top" wrapText="1"/>
    </xf>
    <xf numFmtId="0" fontId="0" fillId="0" borderId="8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0" fillId="0" borderId="1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5" fillId="0" borderId="0" xfId="2" applyAlignment="1">
      <alignment horizontal="left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Titlin@rums.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27"/>
  <sheetViews>
    <sheetView tabSelected="1" topLeftCell="A13" zoomScaleNormal="100" workbookViewId="0">
      <selection activeCell="D32" sqref="D32"/>
    </sheetView>
  </sheetViews>
  <sheetFormatPr defaultRowHeight="15" x14ac:dyDescent="0.25"/>
  <cols>
    <col min="1" max="1" width="0.85546875" customWidth="1"/>
    <col min="2" max="2" width="8.42578125" customWidth="1"/>
    <col min="3" max="3" width="8.42578125" style="13" customWidth="1"/>
    <col min="4" max="4" width="39" customWidth="1"/>
    <col min="5" max="5" width="16.28515625" style="13" customWidth="1"/>
    <col min="6" max="6" width="28.7109375" customWidth="1"/>
    <col min="13" max="13" width="17.85546875" customWidth="1"/>
    <col min="14" max="14" width="16.85546875" customWidth="1"/>
    <col min="15" max="15" width="17.7109375" customWidth="1"/>
    <col min="16" max="16" width="18.7109375" customWidth="1"/>
    <col min="17" max="17" width="3.28515625" customWidth="1"/>
  </cols>
  <sheetData>
    <row r="1" spans="1:22" x14ac:dyDescent="0.25">
      <c r="P1" s="18" t="s">
        <v>24</v>
      </c>
    </row>
    <row r="2" spans="1:22" x14ac:dyDescent="0.25">
      <c r="B2" s="34" t="s">
        <v>11</v>
      </c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</row>
    <row r="3" spans="1:22" x14ac:dyDescent="0.25">
      <c r="B3" t="s">
        <v>3</v>
      </c>
      <c r="C3" s="13">
        <v>7045</v>
      </c>
      <c r="D3" s="11" t="s">
        <v>38</v>
      </c>
      <c r="E3" s="11"/>
      <c r="F3" s="17"/>
      <c r="Q3" s="6"/>
    </row>
    <row r="4" spans="1:22" x14ac:dyDescent="0.25">
      <c r="B4" s="42" t="s">
        <v>0</v>
      </c>
      <c r="C4" s="50" t="s">
        <v>32</v>
      </c>
      <c r="D4" s="42" t="s">
        <v>26</v>
      </c>
      <c r="E4" s="50" t="s">
        <v>33</v>
      </c>
      <c r="F4" s="42" t="s">
        <v>1</v>
      </c>
      <c r="G4" s="42" t="s">
        <v>15</v>
      </c>
      <c r="H4" s="35" t="s">
        <v>16</v>
      </c>
      <c r="I4" s="35"/>
      <c r="J4" s="35"/>
      <c r="K4" s="35"/>
      <c r="L4" s="35"/>
      <c r="M4" s="48" t="s">
        <v>21</v>
      </c>
      <c r="N4" s="46" t="s">
        <v>22</v>
      </c>
      <c r="O4" s="52" t="s">
        <v>27</v>
      </c>
      <c r="P4" s="42" t="s">
        <v>2</v>
      </c>
      <c r="Q4" s="6"/>
    </row>
    <row r="5" spans="1:22" s="5" customFormat="1" ht="48.75" customHeight="1" x14ac:dyDescent="0.25">
      <c r="B5" s="42"/>
      <c r="C5" s="51"/>
      <c r="D5" s="42"/>
      <c r="E5" s="51"/>
      <c r="F5" s="42"/>
      <c r="G5" s="42"/>
      <c r="H5" s="4" t="s">
        <v>17</v>
      </c>
      <c r="I5" s="4" t="s">
        <v>18</v>
      </c>
      <c r="J5" s="4" t="s">
        <v>19</v>
      </c>
      <c r="K5" s="4" t="s">
        <v>20</v>
      </c>
      <c r="L5" s="4" t="s">
        <v>25</v>
      </c>
      <c r="M5" s="49"/>
      <c r="N5" s="47"/>
      <c r="O5" s="52"/>
      <c r="P5" s="42"/>
    </row>
    <row r="6" spans="1:22" x14ac:dyDescent="0.25">
      <c r="B6" s="1">
        <v>1</v>
      </c>
      <c r="C6" s="24">
        <v>2</v>
      </c>
      <c r="D6" s="1">
        <v>3</v>
      </c>
      <c r="E6" s="25">
        <v>4</v>
      </c>
      <c r="F6" s="1">
        <v>5</v>
      </c>
      <c r="G6" s="1">
        <v>6</v>
      </c>
      <c r="H6" s="10">
        <v>7</v>
      </c>
      <c r="I6" s="10">
        <v>8</v>
      </c>
      <c r="J6" s="10">
        <v>9</v>
      </c>
      <c r="K6" s="10">
        <v>10</v>
      </c>
      <c r="L6" s="1">
        <v>11</v>
      </c>
      <c r="M6" s="10">
        <v>12</v>
      </c>
      <c r="N6" s="10">
        <v>13</v>
      </c>
      <c r="O6" s="10">
        <v>14</v>
      </c>
      <c r="P6" s="1">
        <v>15</v>
      </c>
    </row>
    <row r="7" spans="1:22" ht="30" x14ac:dyDescent="0.25">
      <c r="A7" s="13"/>
      <c r="B7" s="12">
        <v>1</v>
      </c>
      <c r="C7" s="12"/>
      <c r="D7" s="2" t="s">
        <v>48</v>
      </c>
      <c r="E7" s="2"/>
      <c r="F7" s="2"/>
      <c r="G7" s="7" t="s">
        <v>46</v>
      </c>
      <c r="H7" s="23">
        <v>0</v>
      </c>
      <c r="I7" s="23">
        <v>0</v>
      </c>
      <c r="J7" s="23">
        <v>0</v>
      </c>
      <c r="K7" s="23" t="s">
        <v>52</v>
      </c>
      <c r="L7" s="23" t="s">
        <v>52</v>
      </c>
      <c r="M7" s="9">
        <v>25500</v>
      </c>
      <c r="N7" s="9">
        <f>M7*L7</f>
        <v>25500</v>
      </c>
      <c r="O7" s="8"/>
      <c r="P7" s="2" t="s">
        <v>37</v>
      </c>
      <c r="Q7" s="13"/>
    </row>
    <row r="8" spans="1:22" s="13" customFormat="1" ht="45" x14ac:dyDescent="0.25">
      <c r="B8" s="12">
        <v>2</v>
      </c>
      <c r="C8" s="12"/>
      <c r="D8" s="2" t="s">
        <v>49</v>
      </c>
      <c r="E8" s="2"/>
      <c r="F8" s="2"/>
      <c r="G8" s="7"/>
      <c r="H8" s="23"/>
      <c r="I8" s="23"/>
      <c r="J8" s="23"/>
      <c r="K8" s="23">
        <v>23</v>
      </c>
      <c r="L8" s="23">
        <v>23</v>
      </c>
      <c r="M8" s="9">
        <v>13260</v>
      </c>
      <c r="N8" s="9">
        <f>M8*L8</f>
        <v>304980</v>
      </c>
      <c r="O8" s="8"/>
      <c r="P8" s="2" t="s">
        <v>37</v>
      </c>
    </row>
    <row r="9" spans="1:22" s="13" customFormat="1" ht="60" x14ac:dyDescent="0.25">
      <c r="B9" s="12">
        <v>3</v>
      </c>
      <c r="C9" s="12"/>
      <c r="D9" s="2" t="s">
        <v>50</v>
      </c>
      <c r="E9" s="2"/>
      <c r="F9" s="2"/>
      <c r="G9" s="7"/>
      <c r="H9" s="23"/>
      <c r="I9" s="23"/>
      <c r="J9" s="23"/>
      <c r="K9" s="23" t="s">
        <v>53</v>
      </c>
      <c r="L9" s="23" t="s">
        <v>53</v>
      </c>
      <c r="M9" s="9">
        <v>23460</v>
      </c>
      <c r="N9" s="9">
        <f t="shared" ref="N9:N10" si="0">M9*L9</f>
        <v>70380</v>
      </c>
      <c r="O9" s="8"/>
      <c r="P9" s="2" t="s">
        <v>37</v>
      </c>
    </row>
    <row r="10" spans="1:22" ht="120" x14ac:dyDescent="0.25">
      <c r="A10" s="13"/>
      <c r="B10" s="12">
        <v>4</v>
      </c>
      <c r="C10" s="12"/>
      <c r="D10" s="2" t="s">
        <v>51</v>
      </c>
      <c r="E10" s="2"/>
      <c r="F10" s="2"/>
      <c r="G10" s="7" t="s">
        <v>46</v>
      </c>
      <c r="H10" s="23">
        <v>0</v>
      </c>
      <c r="I10" s="23">
        <v>0</v>
      </c>
      <c r="J10" s="23">
        <v>0</v>
      </c>
      <c r="K10" s="23" t="s">
        <v>54</v>
      </c>
      <c r="L10" s="23" t="s">
        <v>54</v>
      </c>
      <c r="M10" s="9">
        <v>7140</v>
      </c>
      <c r="N10" s="9">
        <f t="shared" si="0"/>
        <v>192780</v>
      </c>
      <c r="O10" s="8"/>
      <c r="P10" s="2" t="s">
        <v>37</v>
      </c>
      <c r="Q10" s="13"/>
    </row>
    <row r="11" spans="1:22" s="13" customFormat="1" x14ac:dyDescent="0.25">
      <c r="B11" s="22"/>
      <c r="C11" s="22"/>
      <c r="D11" s="14"/>
      <c r="E11" s="14"/>
      <c r="F11" s="14"/>
      <c r="G11" s="15"/>
      <c r="H11" s="15"/>
      <c r="I11" s="15"/>
      <c r="J11" s="15"/>
      <c r="K11" s="15"/>
      <c r="L11" s="15"/>
      <c r="M11" s="15"/>
      <c r="N11" s="33">
        <f>SUM($N$7:$N$10)</f>
        <v>593640</v>
      </c>
      <c r="O11" s="19"/>
      <c r="P11" s="3"/>
    </row>
    <row r="12" spans="1:22" s="13" customFormat="1" x14ac:dyDescent="0.25">
      <c r="B12" s="20"/>
      <c r="C12" s="20"/>
      <c r="D12" s="21"/>
      <c r="E12" s="21"/>
      <c r="F12" s="21"/>
      <c r="G12" s="20"/>
      <c r="H12" s="20"/>
      <c r="I12" s="20"/>
      <c r="J12" s="20"/>
      <c r="K12" s="20"/>
      <c r="L12" s="20"/>
      <c r="M12" s="20"/>
      <c r="N12" s="20" t="s">
        <v>23</v>
      </c>
      <c r="O12" s="16"/>
      <c r="P12" s="3"/>
    </row>
    <row r="13" spans="1:22" x14ac:dyDescent="0.25">
      <c r="A13" s="13"/>
      <c r="B13" s="43" t="s">
        <v>55</v>
      </c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5"/>
      <c r="Q13" s="13"/>
    </row>
    <row r="14" spans="1:22" x14ac:dyDescent="0.25">
      <c r="B14" s="36" t="s">
        <v>4</v>
      </c>
      <c r="C14" s="37"/>
      <c r="D14" s="37"/>
      <c r="E14" s="37"/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8"/>
    </row>
    <row r="15" spans="1:22" ht="16.5" customHeight="1" x14ac:dyDescent="0.25">
      <c r="B15" s="35" t="s">
        <v>5</v>
      </c>
      <c r="C15" s="35"/>
      <c r="D15" s="35"/>
      <c r="E15" s="43"/>
      <c r="F15" s="44"/>
      <c r="G15" s="44"/>
      <c r="H15" s="44"/>
      <c r="I15" s="44"/>
      <c r="J15" s="44"/>
      <c r="K15" s="44"/>
      <c r="L15" s="44"/>
      <c r="M15" s="44"/>
      <c r="N15" s="44"/>
      <c r="O15" s="44"/>
      <c r="P15" s="45"/>
      <c r="R15" s="3"/>
      <c r="S15" s="3"/>
      <c r="T15" s="3"/>
      <c r="U15" s="3"/>
      <c r="V15" s="3"/>
    </row>
    <row r="16" spans="1:22" ht="32.1" customHeight="1" x14ac:dyDescent="0.25">
      <c r="B16" s="35" t="s">
        <v>6</v>
      </c>
      <c r="C16" s="35"/>
      <c r="D16" s="35"/>
      <c r="E16" s="53" t="s">
        <v>10</v>
      </c>
      <c r="F16" s="54"/>
      <c r="G16" s="54"/>
      <c r="H16" s="54"/>
      <c r="I16" s="54"/>
      <c r="J16" s="54"/>
      <c r="K16" s="54"/>
      <c r="L16" s="54"/>
      <c r="M16" s="54"/>
      <c r="N16" s="54"/>
      <c r="O16" s="54"/>
      <c r="P16" s="55"/>
      <c r="Q16" s="3"/>
    </row>
    <row r="17" spans="1:17" ht="15" customHeight="1" x14ac:dyDescent="0.25">
      <c r="A17" s="13"/>
      <c r="B17" s="35" t="s">
        <v>7</v>
      </c>
      <c r="C17" s="35"/>
      <c r="D17" s="35"/>
      <c r="E17" s="43" t="s">
        <v>47</v>
      </c>
      <c r="F17" s="44"/>
      <c r="G17" s="44"/>
      <c r="H17" s="44"/>
      <c r="I17" s="44"/>
      <c r="J17" s="44"/>
      <c r="K17" s="44"/>
      <c r="L17" s="44"/>
      <c r="M17" s="44"/>
      <c r="N17" s="44"/>
      <c r="O17" s="44"/>
      <c r="P17" s="44"/>
      <c r="Q17" s="13"/>
    </row>
    <row r="18" spans="1:17" s="13" customFormat="1" x14ac:dyDescent="0.25">
      <c r="B18" s="39" t="s">
        <v>29</v>
      </c>
      <c r="C18" s="40"/>
      <c r="D18" s="41"/>
      <c r="E18" s="43" t="s">
        <v>28</v>
      </c>
      <c r="F18" s="44"/>
      <c r="G18" s="44"/>
      <c r="H18" s="44"/>
      <c r="I18" s="44"/>
      <c r="J18" s="44"/>
      <c r="K18" s="44"/>
      <c r="L18" s="44"/>
      <c r="M18" s="44"/>
      <c r="N18" s="44"/>
      <c r="O18" s="44"/>
      <c r="P18" s="45"/>
    </row>
    <row r="19" spans="1:17" s="13" customFormat="1" x14ac:dyDescent="0.25">
      <c r="B19" s="39" t="s">
        <v>30</v>
      </c>
      <c r="C19" s="40"/>
      <c r="D19" s="41"/>
      <c r="E19" s="43" t="s">
        <v>31</v>
      </c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5"/>
    </row>
    <row r="20" spans="1:17" x14ac:dyDescent="0.25">
      <c r="B20" s="35" t="s">
        <v>8</v>
      </c>
      <c r="C20" s="35"/>
      <c r="D20" s="35"/>
      <c r="E20" s="43" t="str">
        <f>Query2_KURATOR</f>
        <v>Тимилова И.А., тел. (347)221-54-73, эл.почта: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5"/>
    </row>
    <row r="21" spans="1:17" ht="19.5" customHeight="1" x14ac:dyDescent="0.25">
      <c r="B21" s="35" t="s">
        <v>9</v>
      </c>
      <c r="C21" s="35"/>
      <c r="D21" s="35"/>
      <c r="E21" s="43" t="str">
        <f>Query2_NPO</f>
        <v>Киржаев Д.В. (347)-221-5423</v>
      </c>
      <c r="F21" s="44"/>
      <c r="G21" s="44"/>
      <c r="H21" s="44"/>
      <c r="I21" s="44"/>
      <c r="J21" s="44"/>
      <c r="K21" s="44"/>
      <c r="L21" s="44"/>
      <c r="M21" s="44"/>
      <c r="N21" s="44"/>
      <c r="O21" s="44"/>
      <c r="P21" s="45"/>
    </row>
    <row r="22" spans="1:17" s="13" customFormat="1" ht="19.5" customHeight="1" x14ac:dyDescent="0.25">
      <c r="B22" s="26"/>
      <c r="C22" s="26"/>
      <c r="D22" s="26"/>
      <c r="E22" s="26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</row>
    <row r="23" spans="1:17" x14ac:dyDescent="0.25">
      <c r="A23" s="30"/>
      <c r="B23" s="29" t="s">
        <v>34</v>
      </c>
      <c r="C23" s="29"/>
      <c r="D23" s="29"/>
      <c r="E23" s="29"/>
      <c r="F23" s="29"/>
      <c r="G23" s="29"/>
      <c r="H23" s="29"/>
      <c r="I23" s="29"/>
      <c r="J23" s="29"/>
      <c r="M23" s="13"/>
      <c r="O23" s="13"/>
    </row>
    <row r="24" spans="1:17" s="13" customFormat="1" x14ac:dyDescent="0.25">
      <c r="A24" s="28"/>
      <c r="B24" s="29"/>
      <c r="C24" s="29"/>
      <c r="D24" s="29"/>
      <c r="E24" s="29"/>
      <c r="F24" s="29"/>
      <c r="G24" s="29"/>
      <c r="H24" s="29"/>
      <c r="I24" s="29"/>
      <c r="J24" s="29"/>
    </row>
    <row r="25" spans="1:17" x14ac:dyDescent="0.25">
      <c r="B25" t="s">
        <v>12</v>
      </c>
      <c r="D25" s="6" t="str">
        <f>Query2_USERN</f>
        <v>Титлин Лев Сергеевич</v>
      </c>
    </row>
    <row r="26" spans="1:17" x14ac:dyDescent="0.25">
      <c r="B26" t="s">
        <v>13</v>
      </c>
      <c r="D26" s="6" t="str">
        <f>Query2_USERT</f>
        <v>(347)221-54-71</v>
      </c>
      <c r="E26" s="6"/>
    </row>
    <row r="27" spans="1:17" x14ac:dyDescent="0.25">
      <c r="B27" t="s">
        <v>14</v>
      </c>
      <c r="D27" s="56" t="s">
        <v>56</v>
      </c>
      <c r="E27" s="6"/>
    </row>
  </sheetData>
  <mergeCells count="28">
    <mergeCell ref="B20:D20"/>
    <mergeCell ref="B21:D21"/>
    <mergeCell ref="O4:O5"/>
    <mergeCell ref="B17:D17"/>
    <mergeCell ref="E17:P17"/>
    <mergeCell ref="E4:E5"/>
    <mergeCell ref="E15:P15"/>
    <mergeCell ref="E21:P21"/>
    <mergeCell ref="E16:P16"/>
    <mergeCell ref="E18:P18"/>
    <mergeCell ref="E19:P19"/>
    <mergeCell ref="E20:P20"/>
    <mergeCell ref="B2:P2"/>
    <mergeCell ref="B16:D16"/>
    <mergeCell ref="B15:D15"/>
    <mergeCell ref="B14:P14"/>
    <mergeCell ref="B19:D19"/>
    <mergeCell ref="B4:B5"/>
    <mergeCell ref="D4:D5"/>
    <mergeCell ref="P4:P5"/>
    <mergeCell ref="B13:P13"/>
    <mergeCell ref="B18:D18"/>
    <mergeCell ref="F4:F5"/>
    <mergeCell ref="G4:G5"/>
    <mergeCell ref="H4:L4"/>
    <mergeCell ref="N4:N5"/>
    <mergeCell ref="M4:M5"/>
    <mergeCell ref="C4:C5"/>
  </mergeCells>
  <hyperlinks>
    <hyperlink ref="D27" r:id="rId1"/>
  </hyperlinks>
  <pageMargins left="0.25" right="0.25" top="0.75" bottom="0.75" header="0.3" footer="0.3"/>
  <pageSetup paperSize="9" scale="62" orientation="landscape" horizontalDpi="4294967295" verticalDpi="4294967295" r:id="rId2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31" t="s">
        <v>35</v>
      </c>
      <c r="B5" t="e">
        <f>XLR_ERRNAME</f>
        <v>#NAME?</v>
      </c>
    </row>
    <row r="6" spans="1:14" x14ac:dyDescent="0.25">
      <c r="A6" t="s">
        <v>36</v>
      </c>
      <c r="B6">
        <v>7045</v>
      </c>
      <c r="C6" s="32" t="s">
        <v>37</v>
      </c>
      <c r="D6">
        <v>5094</v>
      </c>
      <c r="E6" s="32" t="s">
        <v>38</v>
      </c>
      <c r="F6" s="32" t="s">
        <v>39</v>
      </c>
      <c r="G6" s="32" t="s">
        <v>40</v>
      </c>
      <c r="H6" s="32" t="s">
        <v>41</v>
      </c>
      <c r="I6" s="32" t="s">
        <v>42</v>
      </c>
      <c r="J6" s="32" t="s">
        <v>38</v>
      </c>
      <c r="K6" s="32" t="s">
        <v>43</v>
      </c>
      <c r="L6" s="32" t="s">
        <v>44</v>
      </c>
      <c r="M6" s="32" t="s">
        <v>45</v>
      </c>
      <c r="N6" s="32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Титлин Лев Сергеевич</dc:creator>
  <cp:lastModifiedBy>Волкова Юлия Анатольевна</cp:lastModifiedBy>
  <cp:lastPrinted>2014-12-09T04:17:02Z</cp:lastPrinted>
  <dcterms:created xsi:type="dcterms:W3CDTF">2013-12-19T08:11:42Z</dcterms:created>
  <dcterms:modified xsi:type="dcterms:W3CDTF">2014-12-09T04:17:54Z</dcterms:modified>
</cp:coreProperties>
</file>